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7520" windowHeight="11190"/>
  </bookViews>
  <sheets>
    <sheet name="за 2019 год" sheetId="5" r:id="rId1"/>
  </sheets>
  <calcPr calcId="145621"/>
</workbook>
</file>

<file path=xl/calcChain.xml><?xml version="1.0" encoding="utf-8"?>
<calcChain xmlns="http://schemas.openxmlformats.org/spreadsheetml/2006/main">
  <c r="H7" i="5" l="1"/>
  <c r="H16" i="5"/>
  <c r="H18" i="5"/>
  <c r="H21" i="5"/>
  <c r="H26" i="5"/>
  <c r="H29" i="5"/>
  <c r="H31" i="5"/>
  <c r="H37" i="5"/>
  <c r="H40" i="5"/>
  <c r="H45" i="5"/>
  <c r="H48" i="5"/>
  <c r="I48" i="5"/>
  <c r="J48" i="5"/>
  <c r="K48" i="5"/>
  <c r="M30" i="5"/>
  <c r="L30" i="5"/>
  <c r="H51" i="5" l="1"/>
  <c r="G29" i="5"/>
  <c r="I29" i="5"/>
  <c r="J29" i="5"/>
  <c r="K29" i="5"/>
  <c r="L29" i="5"/>
  <c r="M29" i="5"/>
  <c r="F29" i="5"/>
  <c r="L11" i="5" l="1"/>
  <c r="G26" i="5" l="1"/>
  <c r="F26" i="5"/>
  <c r="G7" i="5"/>
  <c r="F7" i="5"/>
  <c r="M11" i="5"/>
  <c r="M49" i="5" l="1"/>
  <c r="M47" i="5"/>
  <c r="M46" i="5"/>
  <c r="M44" i="5"/>
  <c r="M43" i="5"/>
  <c r="M42" i="5"/>
  <c r="M41" i="5"/>
  <c r="M39" i="5"/>
  <c r="M38" i="5"/>
  <c r="M36" i="5"/>
  <c r="M35" i="5"/>
  <c r="M34" i="5"/>
  <c r="M33" i="5"/>
  <c r="M32" i="5"/>
  <c r="M28" i="5"/>
  <c r="M27" i="5"/>
  <c r="M25" i="5"/>
  <c r="M24" i="5"/>
  <c r="M23" i="5"/>
  <c r="M22" i="5"/>
  <c r="M20" i="5"/>
  <c r="M19" i="5"/>
  <c r="M17" i="5"/>
  <c r="M15" i="5"/>
  <c r="M14" i="5"/>
  <c r="M12" i="5"/>
  <c r="M10" i="5"/>
  <c r="M9" i="5"/>
  <c r="M8" i="5"/>
  <c r="L50" i="5"/>
  <c r="L49" i="5"/>
  <c r="L47" i="5"/>
  <c r="L46" i="5"/>
  <c r="L44" i="5"/>
  <c r="L43" i="5"/>
  <c r="L42" i="5"/>
  <c r="L41" i="5"/>
  <c r="L39" i="5"/>
  <c r="L38" i="5"/>
  <c r="L36" i="5"/>
  <c r="L35" i="5"/>
  <c r="L34" i="5"/>
  <c r="L33" i="5"/>
  <c r="L32" i="5"/>
  <c r="L28" i="5"/>
  <c r="L27" i="5"/>
  <c r="L25" i="5"/>
  <c r="L24" i="5"/>
  <c r="L23" i="5"/>
  <c r="L22" i="5"/>
  <c r="L20" i="5"/>
  <c r="L19" i="5"/>
  <c r="L17" i="5"/>
  <c r="L15" i="5"/>
  <c r="L14" i="5"/>
  <c r="L12" i="5"/>
  <c r="L10" i="5"/>
  <c r="L9" i="5"/>
  <c r="L8" i="5"/>
  <c r="G48" i="5" l="1"/>
  <c r="F48" i="5"/>
  <c r="G45" i="5"/>
  <c r="F45" i="5"/>
  <c r="G40" i="5"/>
  <c r="F40" i="5"/>
  <c r="G37" i="5"/>
  <c r="F37" i="5"/>
  <c r="G31" i="5"/>
  <c r="F31" i="5"/>
  <c r="G21" i="5"/>
  <c r="F21" i="5"/>
  <c r="G18" i="5"/>
  <c r="F18" i="5"/>
  <c r="G16" i="5"/>
  <c r="F16" i="5"/>
  <c r="G51" i="5" l="1"/>
  <c r="F51" i="5"/>
  <c r="M31" i="5" l="1"/>
  <c r="L31" i="5"/>
  <c r="M21" i="5" l="1"/>
  <c r="L21" i="5"/>
  <c r="M7" i="5"/>
  <c r="L7" i="5"/>
  <c r="M48" i="5" l="1"/>
  <c r="L48" i="5"/>
  <c r="M18" i="5"/>
  <c r="L18" i="5"/>
  <c r="L45" i="5" l="1"/>
  <c r="M45" i="5"/>
  <c r="M37" i="5"/>
  <c r="L37" i="5"/>
  <c r="L26" i="5"/>
  <c r="M26" i="5"/>
  <c r="L16" i="5"/>
  <c r="M16" i="5"/>
  <c r="M40" i="5"/>
  <c r="L40" i="5"/>
  <c r="M51" i="5" l="1"/>
  <c r="L51" i="5"/>
</calcChain>
</file>

<file path=xl/sharedStrings.xml><?xml version="1.0" encoding="utf-8"?>
<sst xmlns="http://schemas.openxmlformats.org/spreadsheetml/2006/main" count="160" uniqueCount="91">
  <si>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</si>
  <si>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</si>
  <si>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</si>
  <si>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</si>
  <si>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</si>
  <si>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</si>
  <si>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</si>
  <si>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</si>
  <si>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</si>
  <si>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</si>
  <si>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</si>
  <si>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</si>
  <si>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</si>
  <si>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</si>
  <si>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</si>
  <si>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</si>
  <si>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</si>
  <si>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</si>
  <si>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</si>
  <si>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</si>
  <si>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</si>
  <si>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</si>
  <si>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</si>
  <si>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</si>
  <si>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</si>
  <si>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</si>
  <si>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</si>
  <si>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</si>
  <si>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</si>
  <si>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</si>
  <si>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</si>
  <si>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</si>
  <si>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</si>
  <si>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</si>
  <si>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</si>
  <si>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</si>
  <si>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</si>
  <si>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</si>
  <si>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</si>
  <si>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</si>
  <si>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</si>
  <si>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</si>
  <si>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</si>
  <si>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</si>
  <si>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</si>
  <si>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</si>
  <si>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</si>
  <si>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</si>
  <si>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</si>
  <si>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</si>
  <si>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</si>
  <si>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</si>
  <si>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</si>
  <si>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</si>
  <si>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</si>
  <si>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</si>
  <si>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</si>
  <si>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</si>
  <si>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</si>
  <si>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</si>
  <si>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</si>
  <si>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</si>
  <si>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</si>
  <si>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</si>
  <si>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проведения выборов и референдумов</t>
  </si>
  <si>
    <t>Транспорт</t>
  </si>
  <si>
    <t>08</t>
  </si>
  <si>
    <t xml:space="preserve">Дополнительное образование детей </t>
  </si>
  <si>
    <t>Бюджетные ассигнования, утвержденные сводной бюджетной росписью с учетом изменений</t>
  </si>
  <si>
    <t>Процент исполнения сводной бюджетной росписи</t>
  </si>
  <si>
    <t>Причина отклонения кассового исполнения от первоначально утвержденного плана</t>
  </si>
  <si>
    <t>Охрана окружающей среды</t>
  </si>
  <si>
    <t>Процент исполнения к первоначально утвержденным ассигнованиям</t>
  </si>
  <si>
    <t>Судебная система</t>
  </si>
  <si>
    <t>Другие вопросы в области охраны окружающей среды</t>
  </si>
  <si>
    <t>Сведения о фактически произведенных расходах по разделам и подразделам классификации расходов бюджета муниципального образования "Мглинский район" в сравнении с первоначально утвержденным Решением о бюджете значениями за 2019 год</t>
  </si>
  <si>
    <t>Бюджетные ассигнования, утвержденные решением о бюджете от 25.12.2018 № 5-403   (первоначальным)</t>
  </si>
  <si>
    <t>Кассовое исполнение за 2019 год</t>
  </si>
  <si>
    <t>В связи с вакансией водителя</t>
  </si>
  <si>
    <t>Увеличение бюджетных ассигнований в связи с поступлением средств из областного бюджета и  ростом заработной платы работников аппарата с 01.04.19г.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</si>
  <si>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</si>
  <si>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>Увеличение бюджетных ассигнований в связи с поступлением средств из областного бюджета, распределением остатков на счете бюджета муниципального района на 1 января 2019 года</t>
  </si>
  <si>
    <t>Увеличение бюджетных ассигнований в связи с выплатой компенсации  при увольнении и  ростом заработной платы работников аппарата с 01.04.19г.</t>
  </si>
  <si>
    <t>Увеличение бюджетных ассигнований в связи  дополнительным выделением средств на финансовое обеспечение деятельности  МКУ "ЕДДС Мглинского района".</t>
  </si>
  <si>
    <t>Расходы произведены в соответствии с фактической потребностью</t>
  </si>
  <si>
    <t>Увеличение бюджетных ассигнований связано с направлением средств на первоочередные расходы, а также поступлением средств из областного бюджета</t>
  </si>
  <si>
    <t>Увеличение бюджетных ассигнований в связи с увеличением количества получателей</t>
  </si>
  <si>
    <t>Увеличение бюджетных ассигнований в связи с выделением средств из бюджета района поселениям</t>
  </si>
  <si>
    <t>Увеличение бюджетных ассигнований в связи с увеличением количества муниципальных квартир</t>
  </si>
  <si>
    <t>Уменьшение бюджетных ассигнованием в связи с прераспределением на вид расходов 10 04</t>
  </si>
  <si>
    <t>Увеличение бюджетных ассигнованием в связи с прераспределением с  вид расходов 01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</si>
</sst>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0"/>
  <sheetViews>
    <sheetView tabSelected="1" zoomScale="77" zoomScaleNormal="77" workbookViewId="0">
      <selection activeCell="G14" sqref="G14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3.140625" customWidth="1"/>
    <col min="7" max="7" width="18.28515625" customWidth="1"/>
    <col min="8" max="8" width="16.7109375" customWidth="1"/>
    <col min="9" max="11" width="9.140625" hidden="1" customWidth="1"/>
    <col min="12" max="12" width="14.7109375" customWidth="1"/>
    <col min="13" max="13" width="16.5703125" customWidth="1"/>
    <col min="14" max="14" width="44" customWidth="1"/>
  </cols>
  <sheetData>
    <row r="2" spans="3:14" ht="11.25" customHeight="1" x14ac:dyDescent="0.3">
      <c r="C2" s="1"/>
      <c r="D2" s="22"/>
      <c r="E2" s="22"/>
      <c r="F2" s="22"/>
      <c r="G2" s="22"/>
      <c r="H2" s="22"/>
      <c r="I2" s="1"/>
      <c r="J2" s="1"/>
      <c r="K2" s="1"/>
    </row>
    <row r="3" spans="3:14" ht="66.75" customHeight="1" x14ac:dyDescent="0.25">
      <c r="C3" s="26" t="s">
        <v>75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3:14" ht="15.75" customHeight="1" x14ac:dyDescent="0.3">
      <c r="C4" s="1"/>
      <c r="D4" s="1"/>
      <c r="E4" s="1"/>
      <c r="F4" s="1"/>
      <c r="G4" s="1"/>
      <c r="H4" s="3" t="s">
        <v>29</v>
      </c>
      <c r="I4" s="1"/>
      <c r="J4" s="1"/>
      <c r="K4" s="1"/>
    </row>
    <row r="5" spans="3:14" ht="125.25" customHeight="1" x14ac:dyDescent="0.3">
      <c r="C5" s="23" t="s">
        <v>28</v>
      </c>
      <c r="D5" s="24" t="s">
        <v>31</v>
      </c>
      <c r="E5" s="24" t="s">
        <v>30</v>
      </c>
      <c r="F5" s="7" t="s">
        <v>76</v>
      </c>
      <c r="G5" s="7" t="s">
        <v>68</v>
      </c>
      <c r="H5" s="24" t="s">
        <v>77</v>
      </c>
      <c r="I5" s="1"/>
      <c r="J5" s="1"/>
      <c r="K5" s="1"/>
      <c r="L5" s="6" t="s">
        <v>69</v>
      </c>
      <c r="M5" s="6" t="s">
        <v>72</v>
      </c>
      <c r="N5" s="6" t="s">
        <v>70</v>
      </c>
    </row>
    <row r="6" spans="3:14" ht="4.5" hidden="1" customHeight="1" x14ac:dyDescent="0.3">
      <c r="C6" s="23"/>
      <c r="D6" s="25"/>
      <c r="E6" s="25"/>
      <c r="F6" s="8"/>
      <c r="G6" s="8"/>
      <c r="H6" s="25"/>
      <c r="I6" s="1"/>
      <c r="J6" s="1"/>
      <c r="K6" s="1"/>
      <c r="L6" s="9"/>
      <c r="M6" s="9"/>
      <c r="N6" s="9"/>
    </row>
    <row r="7" spans="3:14" ht="21" customHeight="1" x14ac:dyDescent="0.3">
      <c r="C7" s="4" t="s">
        <v>0</v>
      </c>
      <c r="D7" s="11" t="s">
        <v>32</v>
      </c>
      <c r="E7" s="11"/>
      <c r="F7" s="12">
        <f>F8+F9+F10+F12+F13+F14+F15+F11</f>
        <v>29710416</v>
      </c>
      <c r="G7" s="12">
        <f t="shared" ref="G7:H7" si="0">G8+G9+G10+G12+G13+G14+G15+G11</f>
        <v>33103761</v>
      </c>
      <c r="H7" s="12">
        <f t="shared" si="0"/>
        <v>31669761.919999998</v>
      </c>
      <c r="I7" s="13"/>
      <c r="J7" s="13"/>
      <c r="K7" s="13"/>
      <c r="L7" s="14">
        <f>H7/G7*100</f>
        <v>95.668168701435462</v>
      </c>
      <c r="M7" s="14">
        <f>H7/F7*100</f>
        <v>106.59481146275434</v>
      </c>
      <c r="N7" s="9"/>
    </row>
    <row r="8" spans="3:14" ht="62.25" customHeight="1" x14ac:dyDescent="0.3">
      <c r="C8" s="5" t="s">
        <v>58</v>
      </c>
      <c r="D8" s="15" t="s">
        <v>32</v>
      </c>
      <c r="E8" s="15" t="s">
        <v>33</v>
      </c>
      <c r="F8" s="10">
        <v>1022883</v>
      </c>
      <c r="G8" s="10">
        <v>1316673</v>
      </c>
      <c r="H8" s="10">
        <v>1316670.6599999999</v>
      </c>
      <c r="I8" s="13"/>
      <c r="J8" s="13"/>
      <c r="K8" s="13"/>
      <c r="L8" s="16">
        <f t="shared" ref="L8:L51" si="1">H8/G8*100</f>
        <v>99.999822279335874</v>
      </c>
      <c r="M8" s="16">
        <f t="shared" ref="M8:M51" si="2">H8/F8*100</f>
        <v>128.72153120151572</v>
      </c>
      <c r="N8" s="21" t="s">
        <v>82</v>
      </c>
    </row>
    <row r="9" spans="3:14" ht="84.75" customHeight="1" x14ac:dyDescent="0.3">
      <c r="C9" s="5" t="s">
        <v>59</v>
      </c>
      <c r="D9" s="15" t="s">
        <v>41</v>
      </c>
      <c r="E9" s="15" t="s">
        <v>34</v>
      </c>
      <c r="F9" s="10">
        <v>489944</v>
      </c>
      <c r="G9" s="10">
        <v>311356</v>
      </c>
      <c r="H9" s="10">
        <v>309407.71999999997</v>
      </c>
      <c r="I9" s="13"/>
      <c r="J9" s="13"/>
      <c r="K9" s="13"/>
      <c r="L9" s="16">
        <f t="shared" si="1"/>
        <v>99.374259689872673</v>
      </c>
      <c r="M9" s="16">
        <f t="shared" si="2"/>
        <v>63.15164998448801</v>
      </c>
      <c r="N9" s="21" t="s">
        <v>78</v>
      </c>
    </row>
    <row r="10" spans="3:14" ht="99.75" customHeight="1" x14ac:dyDescent="0.3">
      <c r="C10" s="5" t="s">
        <v>60</v>
      </c>
      <c r="D10" s="15" t="s">
        <v>32</v>
      </c>
      <c r="E10" s="15" t="s">
        <v>35</v>
      </c>
      <c r="F10" s="10">
        <v>17679668</v>
      </c>
      <c r="G10" s="10">
        <v>19569837.68</v>
      </c>
      <c r="H10" s="10">
        <v>18502053.27</v>
      </c>
      <c r="I10" s="13"/>
      <c r="J10" s="13"/>
      <c r="K10" s="13"/>
      <c r="L10" s="16">
        <f t="shared" si="1"/>
        <v>94.543723726992098</v>
      </c>
      <c r="M10" s="16">
        <f t="shared" si="2"/>
        <v>104.65158774474723</v>
      </c>
      <c r="N10" s="21" t="s">
        <v>79</v>
      </c>
    </row>
    <row r="11" spans="3:14" ht="23.25" customHeight="1" x14ac:dyDescent="0.3">
      <c r="C11" s="5" t="s">
        <v>73</v>
      </c>
      <c r="D11" s="15" t="s">
        <v>41</v>
      </c>
      <c r="E11" s="15" t="s">
        <v>36</v>
      </c>
      <c r="F11" s="10">
        <v>5980</v>
      </c>
      <c r="G11" s="10">
        <v>5980</v>
      </c>
      <c r="H11" s="10">
        <v>5980</v>
      </c>
      <c r="I11" s="13"/>
      <c r="J11" s="13"/>
      <c r="K11" s="13"/>
      <c r="L11" s="16">
        <f t="shared" si="1"/>
        <v>100</v>
      </c>
      <c r="M11" s="16">
        <f t="shared" si="2"/>
        <v>100</v>
      </c>
      <c r="N11" s="20"/>
    </row>
    <row r="12" spans="3:14" ht="81" customHeight="1" x14ac:dyDescent="0.3">
      <c r="C12" s="5" t="s">
        <v>8</v>
      </c>
      <c r="D12" s="15" t="s">
        <v>32</v>
      </c>
      <c r="E12" s="15" t="s">
        <v>37</v>
      </c>
      <c r="F12" s="10">
        <v>4686128</v>
      </c>
      <c r="G12" s="10">
        <v>5193723.32</v>
      </c>
      <c r="H12" s="10">
        <v>5142146.0199999996</v>
      </c>
      <c r="I12" s="13"/>
      <c r="J12" s="13"/>
      <c r="K12" s="13"/>
      <c r="L12" s="16">
        <f t="shared" si="1"/>
        <v>99.006930157380808</v>
      </c>
      <c r="M12" s="16">
        <f t="shared" si="2"/>
        <v>109.73123269360119</v>
      </c>
      <c r="N12" s="21" t="s">
        <v>79</v>
      </c>
    </row>
    <row r="13" spans="3:14" ht="37.5" customHeight="1" x14ac:dyDescent="0.3">
      <c r="C13" s="5" t="s">
        <v>64</v>
      </c>
      <c r="D13" s="15" t="s">
        <v>41</v>
      </c>
      <c r="E13" s="15" t="s">
        <v>38</v>
      </c>
      <c r="F13" s="10">
        <v>450000</v>
      </c>
      <c r="G13" s="10">
        <v>450000</v>
      </c>
      <c r="H13" s="10">
        <v>450000</v>
      </c>
      <c r="I13" s="13"/>
      <c r="J13" s="13"/>
      <c r="K13" s="13"/>
      <c r="L13" s="16">
        <v>0</v>
      </c>
      <c r="M13" s="16">
        <v>0</v>
      </c>
      <c r="N13" s="20"/>
    </row>
    <row r="14" spans="3:14" ht="141" customHeight="1" x14ac:dyDescent="0.3">
      <c r="C14" s="5" t="s">
        <v>9</v>
      </c>
      <c r="D14" s="15" t="s">
        <v>32</v>
      </c>
      <c r="E14" s="15" t="s">
        <v>39</v>
      </c>
      <c r="F14" s="10">
        <v>300000</v>
      </c>
      <c r="G14" s="10">
        <v>240000</v>
      </c>
      <c r="H14" s="10">
        <v>0</v>
      </c>
      <c r="I14" s="13"/>
      <c r="J14" s="13"/>
      <c r="K14" s="13"/>
      <c r="L14" s="16">
        <f t="shared" si="1"/>
        <v>0</v>
      </c>
      <c r="M14" s="16">
        <f t="shared" si="2"/>
        <v>0</v>
      </c>
      <c r="N14" s="21" t="s">
        <v>80</v>
      </c>
    </row>
    <row r="15" spans="3:14" ht="85.5" customHeight="1" x14ac:dyDescent="0.3">
      <c r="C15" s="5" t="s">
        <v>10</v>
      </c>
      <c r="D15" s="15" t="s">
        <v>32</v>
      </c>
      <c r="E15" s="15" t="s">
        <v>40</v>
      </c>
      <c r="F15" s="10">
        <v>5075813</v>
      </c>
      <c r="G15" s="10">
        <v>6016191</v>
      </c>
      <c r="H15" s="10">
        <v>5943504.25</v>
      </c>
      <c r="I15" s="13"/>
      <c r="J15" s="13"/>
      <c r="K15" s="13"/>
      <c r="L15" s="16">
        <f t="shared" si="1"/>
        <v>98.791814455358889</v>
      </c>
      <c r="M15" s="16">
        <f t="shared" si="2"/>
        <v>117.09462602345673</v>
      </c>
      <c r="N15" s="21" t="s">
        <v>81</v>
      </c>
    </row>
    <row r="16" spans="3:14" ht="26.25" customHeight="1" x14ac:dyDescent="0.3">
      <c r="C16" s="4" t="s">
        <v>1</v>
      </c>
      <c r="D16" s="11" t="s">
        <v>42</v>
      </c>
      <c r="E16" s="11"/>
      <c r="F16" s="12">
        <f t="shared" ref="F16:H16" si="3">F17</f>
        <v>1744712</v>
      </c>
      <c r="G16" s="12">
        <f t="shared" si="3"/>
        <v>1744712</v>
      </c>
      <c r="H16" s="12">
        <f t="shared" si="3"/>
        <v>1744712</v>
      </c>
      <c r="I16" s="13"/>
      <c r="J16" s="13"/>
      <c r="K16" s="13"/>
      <c r="L16" s="14">
        <f t="shared" si="1"/>
        <v>100</v>
      </c>
      <c r="M16" s="14">
        <f t="shared" si="2"/>
        <v>100</v>
      </c>
      <c r="N16" s="20"/>
    </row>
    <row r="17" spans="3:14" ht="40.5" customHeight="1" x14ac:dyDescent="0.3">
      <c r="C17" s="5" t="s">
        <v>11</v>
      </c>
      <c r="D17" s="15" t="s">
        <v>42</v>
      </c>
      <c r="E17" s="15" t="s">
        <v>34</v>
      </c>
      <c r="F17" s="10">
        <v>1744712</v>
      </c>
      <c r="G17" s="10">
        <v>1744712</v>
      </c>
      <c r="H17" s="10">
        <v>1744712</v>
      </c>
      <c r="I17" s="13"/>
      <c r="J17" s="13"/>
      <c r="K17" s="13"/>
      <c r="L17" s="16">
        <f t="shared" si="1"/>
        <v>100</v>
      </c>
      <c r="M17" s="16">
        <f t="shared" si="2"/>
        <v>100</v>
      </c>
      <c r="N17" s="19"/>
    </row>
    <row r="18" spans="3:14" ht="34.5" customHeight="1" x14ac:dyDescent="0.3">
      <c r="C18" s="4" t="s">
        <v>2</v>
      </c>
      <c r="D18" s="11" t="s">
        <v>43</v>
      </c>
      <c r="E18" s="11"/>
      <c r="F18" s="12">
        <f t="shared" ref="F18:H18" si="4">F19+F20</f>
        <v>3010345</v>
      </c>
      <c r="G18" s="12">
        <f t="shared" si="4"/>
        <v>3296395.87</v>
      </c>
      <c r="H18" s="12">
        <f t="shared" si="4"/>
        <v>3149086.26</v>
      </c>
      <c r="I18" s="13"/>
      <c r="J18" s="13"/>
      <c r="K18" s="13"/>
      <c r="L18" s="14">
        <f t="shared" si="1"/>
        <v>95.531191767935312</v>
      </c>
      <c r="M18" s="14">
        <f t="shared" si="2"/>
        <v>104.60881593305751</v>
      </c>
      <c r="N18" s="20"/>
    </row>
    <row r="19" spans="3:14" ht="92.25" customHeight="1" x14ac:dyDescent="0.3">
      <c r="C19" s="5" t="s">
        <v>57</v>
      </c>
      <c r="D19" s="15" t="s">
        <v>43</v>
      </c>
      <c r="E19" s="15" t="s">
        <v>44</v>
      </c>
      <c r="F19" s="10">
        <v>2980345</v>
      </c>
      <c r="G19" s="10">
        <v>3266395.87</v>
      </c>
      <c r="H19" s="10">
        <v>3148636.26</v>
      </c>
      <c r="I19" s="13"/>
      <c r="J19" s="13"/>
      <c r="K19" s="13"/>
      <c r="L19" s="16">
        <f t="shared" si="1"/>
        <v>96.394815120801624</v>
      </c>
      <c r="M19" s="16">
        <f t="shared" si="2"/>
        <v>105.64670398896772</v>
      </c>
      <c r="N19" s="21" t="s">
        <v>83</v>
      </c>
    </row>
    <row r="20" spans="3:14" ht="56.25" customHeight="1" x14ac:dyDescent="0.3">
      <c r="C20" s="5" t="s">
        <v>12</v>
      </c>
      <c r="D20" s="15" t="s">
        <v>43</v>
      </c>
      <c r="E20" s="15" t="s">
        <v>46</v>
      </c>
      <c r="F20" s="10">
        <v>30000</v>
      </c>
      <c r="G20" s="10">
        <v>30000</v>
      </c>
      <c r="H20" s="10">
        <v>450</v>
      </c>
      <c r="I20" s="13"/>
      <c r="J20" s="13"/>
      <c r="K20" s="13"/>
      <c r="L20" s="16">
        <f t="shared" si="1"/>
        <v>1.5</v>
      </c>
      <c r="M20" s="16">
        <f t="shared" si="2"/>
        <v>1.5</v>
      </c>
      <c r="N20" s="21" t="s">
        <v>84</v>
      </c>
    </row>
    <row r="21" spans="3:14" ht="18.75" x14ac:dyDescent="0.3">
      <c r="C21" s="4" t="s">
        <v>3</v>
      </c>
      <c r="D21" s="11" t="s">
        <v>47</v>
      </c>
      <c r="E21" s="11"/>
      <c r="F21" s="12">
        <f t="shared" ref="F21:H21" si="5">F22+F23+F24+F25</f>
        <v>15401626.65</v>
      </c>
      <c r="G21" s="12">
        <f t="shared" si="5"/>
        <v>19053397.16</v>
      </c>
      <c r="H21" s="12">
        <f t="shared" si="5"/>
        <v>14779279.379999999</v>
      </c>
      <c r="I21" s="13"/>
      <c r="J21" s="13"/>
      <c r="K21" s="13"/>
      <c r="L21" s="14">
        <f t="shared" si="1"/>
        <v>77.567686517484006</v>
      </c>
      <c r="M21" s="14">
        <f t="shared" si="2"/>
        <v>95.959210775960472</v>
      </c>
      <c r="N21" s="20"/>
    </row>
    <row r="22" spans="3:14" ht="47.25" customHeight="1" x14ac:dyDescent="0.3">
      <c r="C22" s="5" t="s">
        <v>13</v>
      </c>
      <c r="D22" s="15" t="s">
        <v>47</v>
      </c>
      <c r="E22" s="15" t="s">
        <v>36</v>
      </c>
      <c r="F22" s="10">
        <v>139277.65</v>
      </c>
      <c r="G22" s="10">
        <v>139277.65</v>
      </c>
      <c r="H22" s="10">
        <v>39277.65</v>
      </c>
      <c r="I22" s="13"/>
      <c r="J22" s="13"/>
      <c r="K22" s="13"/>
      <c r="L22" s="16">
        <f t="shared" si="1"/>
        <v>28.200971225462233</v>
      </c>
      <c r="M22" s="16">
        <f t="shared" si="2"/>
        <v>28.200971225462233</v>
      </c>
      <c r="N22" s="21" t="s">
        <v>84</v>
      </c>
    </row>
    <row r="23" spans="3:14" ht="84.75" customHeight="1" x14ac:dyDescent="0.3">
      <c r="C23" s="5" t="s">
        <v>65</v>
      </c>
      <c r="D23" s="15" t="s">
        <v>35</v>
      </c>
      <c r="E23" s="15" t="s">
        <v>66</v>
      </c>
      <c r="F23" s="10">
        <v>1779500</v>
      </c>
      <c r="G23" s="10">
        <v>1903212.5</v>
      </c>
      <c r="H23" s="10">
        <v>1593640.73</v>
      </c>
      <c r="I23" s="13"/>
      <c r="J23" s="13"/>
      <c r="K23" s="13"/>
      <c r="L23" s="16">
        <f t="shared" si="1"/>
        <v>83.734250904720312</v>
      </c>
      <c r="M23" s="16">
        <f t="shared" si="2"/>
        <v>89.55553413880304</v>
      </c>
      <c r="N23" s="21" t="s">
        <v>84</v>
      </c>
    </row>
    <row r="24" spans="3:14" ht="33.75" customHeight="1" x14ac:dyDescent="0.3">
      <c r="C24" s="5" t="s">
        <v>14</v>
      </c>
      <c r="D24" s="15" t="s">
        <v>47</v>
      </c>
      <c r="E24" s="15" t="s">
        <v>44</v>
      </c>
      <c r="F24" s="10">
        <v>13309820</v>
      </c>
      <c r="G24" s="10">
        <v>16737878.01</v>
      </c>
      <c r="H24" s="10">
        <v>12975771</v>
      </c>
      <c r="I24" s="13"/>
      <c r="J24" s="13"/>
      <c r="K24" s="13"/>
      <c r="L24" s="16">
        <f t="shared" si="1"/>
        <v>77.523393301394961</v>
      </c>
      <c r="M24" s="16">
        <f t="shared" si="2"/>
        <v>97.490206479125945</v>
      </c>
      <c r="N24" s="21" t="s">
        <v>84</v>
      </c>
    </row>
    <row r="25" spans="3:14" ht="82.5" customHeight="1" x14ac:dyDescent="0.3">
      <c r="C25" s="5" t="s">
        <v>15</v>
      </c>
      <c r="D25" s="15" t="s">
        <v>47</v>
      </c>
      <c r="E25" s="15" t="s">
        <v>48</v>
      </c>
      <c r="F25" s="10">
        <v>173029</v>
      </c>
      <c r="G25" s="10">
        <v>273029</v>
      </c>
      <c r="H25" s="10">
        <v>170590</v>
      </c>
      <c r="I25" s="13"/>
      <c r="J25" s="13"/>
      <c r="K25" s="13"/>
      <c r="L25" s="16">
        <f t="shared" si="1"/>
        <v>62.480542359969085</v>
      </c>
      <c r="M25" s="16">
        <f t="shared" si="2"/>
        <v>98.590409700108069</v>
      </c>
      <c r="N25" s="21" t="s">
        <v>84</v>
      </c>
    </row>
    <row r="26" spans="3:14" ht="18.75" x14ac:dyDescent="0.3">
      <c r="C26" s="4" t="s">
        <v>4</v>
      </c>
      <c r="D26" s="11" t="s">
        <v>36</v>
      </c>
      <c r="E26" s="11"/>
      <c r="F26" s="12">
        <f>F27+F28</f>
        <v>990860</v>
      </c>
      <c r="G26" s="12">
        <f t="shared" ref="G26:H26" si="6">G27+G28</f>
        <v>3615238.41</v>
      </c>
      <c r="H26" s="12">
        <f t="shared" si="6"/>
        <v>3044795.2</v>
      </c>
      <c r="I26" s="13"/>
      <c r="J26" s="13"/>
      <c r="K26" s="13"/>
      <c r="L26" s="14">
        <f t="shared" si="1"/>
        <v>84.221145459671092</v>
      </c>
      <c r="M26" s="14">
        <f t="shared" si="2"/>
        <v>307.28813354056075</v>
      </c>
      <c r="N26" s="20"/>
    </row>
    <row r="27" spans="3:14" ht="48" x14ac:dyDescent="0.3">
      <c r="C27" s="5" t="s">
        <v>16</v>
      </c>
      <c r="D27" s="15" t="s">
        <v>36</v>
      </c>
      <c r="E27" s="15" t="s">
        <v>41</v>
      </c>
      <c r="F27" s="10">
        <v>17860</v>
      </c>
      <c r="G27" s="10">
        <v>33469</v>
      </c>
      <c r="H27" s="10">
        <v>33468.639999999999</v>
      </c>
      <c r="I27" s="13"/>
      <c r="J27" s="13"/>
      <c r="K27" s="13"/>
      <c r="L27" s="16">
        <f t="shared" si="1"/>
        <v>99.99892437778243</v>
      </c>
      <c r="M27" s="16">
        <f t="shared" si="2"/>
        <v>187.39440089585665</v>
      </c>
      <c r="N27" s="21" t="s">
        <v>88</v>
      </c>
    </row>
    <row r="28" spans="3:14" ht="95.25" x14ac:dyDescent="0.3">
      <c r="C28" s="5" t="s">
        <v>17</v>
      </c>
      <c r="D28" s="15" t="s">
        <v>36</v>
      </c>
      <c r="E28" s="15" t="s">
        <v>33</v>
      </c>
      <c r="F28" s="10">
        <v>973000</v>
      </c>
      <c r="G28" s="10">
        <v>3581769.41</v>
      </c>
      <c r="H28" s="10">
        <v>3011326.56</v>
      </c>
      <c r="I28" s="13"/>
      <c r="J28" s="13"/>
      <c r="K28" s="13"/>
      <c r="L28" s="16">
        <f t="shared" si="1"/>
        <v>84.073713723519688</v>
      </c>
      <c r="M28" s="16">
        <f t="shared" si="2"/>
        <v>309.48885508735867</v>
      </c>
      <c r="N28" s="21" t="s">
        <v>81</v>
      </c>
    </row>
    <row r="29" spans="3:14" ht="18.75" x14ac:dyDescent="0.3">
      <c r="C29" s="4" t="s">
        <v>71</v>
      </c>
      <c r="D29" s="11" t="s">
        <v>37</v>
      </c>
      <c r="E29" s="11"/>
      <c r="F29" s="12">
        <f>F30</f>
        <v>10000</v>
      </c>
      <c r="G29" s="12">
        <f t="shared" ref="G29:M29" si="7">G30</f>
        <v>10000</v>
      </c>
      <c r="H29" s="12">
        <f t="shared" si="7"/>
        <v>0</v>
      </c>
      <c r="I29" s="12">
        <f t="shared" si="7"/>
        <v>0</v>
      </c>
      <c r="J29" s="12">
        <f t="shared" si="7"/>
        <v>0</v>
      </c>
      <c r="K29" s="12">
        <f t="shared" si="7"/>
        <v>0</v>
      </c>
      <c r="L29" s="12">
        <f t="shared" si="7"/>
        <v>0</v>
      </c>
      <c r="M29" s="12">
        <f t="shared" si="7"/>
        <v>0</v>
      </c>
      <c r="N29" s="20"/>
    </row>
    <row r="30" spans="3:14" ht="46.5" customHeight="1" x14ac:dyDescent="0.3">
      <c r="C30" s="5" t="s">
        <v>74</v>
      </c>
      <c r="D30" s="15" t="s">
        <v>37</v>
      </c>
      <c r="E30" s="15" t="s">
        <v>36</v>
      </c>
      <c r="F30" s="10">
        <v>10000</v>
      </c>
      <c r="G30" s="10">
        <v>10000</v>
      </c>
      <c r="H30" s="10">
        <v>0</v>
      </c>
      <c r="I30" s="13"/>
      <c r="J30" s="13"/>
      <c r="K30" s="13"/>
      <c r="L30" s="16">
        <f t="shared" si="1"/>
        <v>0</v>
      </c>
      <c r="M30" s="16">
        <f t="shared" si="2"/>
        <v>0</v>
      </c>
      <c r="N30" s="19"/>
    </row>
    <row r="31" spans="3:14" ht="16.5" customHeight="1" x14ac:dyDescent="0.3">
      <c r="C31" s="4" t="s">
        <v>5</v>
      </c>
      <c r="D31" s="11" t="s">
        <v>38</v>
      </c>
      <c r="E31" s="11"/>
      <c r="F31" s="12">
        <f t="shared" ref="F31:H31" si="8">F32+F33+F34+F35+F36</f>
        <v>156789664</v>
      </c>
      <c r="G31" s="12">
        <f t="shared" si="8"/>
        <v>179505946.36000001</v>
      </c>
      <c r="H31" s="12">
        <f t="shared" si="8"/>
        <v>177809731.56999999</v>
      </c>
      <c r="I31" s="13"/>
      <c r="J31" s="13"/>
      <c r="K31" s="13"/>
      <c r="L31" s="14">
        <f t="shared" si="1"/>
        <v>99.055064846376595</v>
      </c>
      <c r="M31" s="14">
        <f t="shared" si="2"/>
        <v>113.40653907517782</v>
      </c>
      <c r="N31" s="20"/>
    </row>
    <row r="32" spans="3:14" ht="66.75" customHeight="1" x14ac:dyDescent="0.3">
      <c r="C32" s="5" t="s">
        <v>18</v>
      </c>
      <c r="D32" s="15" t="s">
        <v>38</v>
      </c>
      <c r="E32" s="15" t="s">
        <v>41</v>
      </c>
      <c r="F32" s="10">
        <v>23915300</v>
      </c>
      <c r="G32" s="10">
        <v>27563925.859999999</v>
      </c>
      <c r="H32" s="10">
        <v>27307201.510000002</v>
      </c>
      <c r="I32" s="13"/>
      <c r="J32" s="13"/>
      <c r="K32" s="13"/>
      <c r="L32" s="16">
        <f t="shared" si="1"/>
        <v>99.068621968786573</v>
      </c>
      <c r="M32" s="16">
        <f t="shared" si="2"/>
        <v>114.18297704816582</v>
      </c>
      <c r="N32" s="21" t="s">
        <v>85</v>
      </c>
    </row>
    <row r="33" spans="3:14" ht="67.5" customHeight="1" x14ac:dyDescent="0.3">
      <c r="C33" s="5" t="s">
        <v>19</v>
      </c>
      <c r="D33" s="15" t="s">
        <v>38</v>
      </c>
      <c r="E33" s="15" t="s">
        <v>33</v>
      </c>
      <c r="F33" s="10">
        <v>102792446</v>
      </c>
      <c r="G33" s="10">
        <v>118913832.86</v>
      </c>
      <c r="H33" s="10">
        <v>117839488.95</v>
      </c>
      <c r="I33" s="13"/>
      <c r="J33" s="13"/>
      <c r="K33" s="13"/>
      <c r="L33" s="16">
        <f t="shared" si="1"/>
        <v>99.096535798938675</v>
      </c>
      <c r="M33" s="16">
        <f t="shared" si="2"/>
        <v>114.63827697027465</v>
      </c>
      <c r="N33" s="21" t="s">
        <v>85</v>
      </c>
    </row>
    <row r="34" spans="3:14" ht="48" customHeight="1" x14ac:dyDescent="0.3">
      <c r="C34" s="5" t="s">
        <v>67</v>
      </c>
      <c r="D34" s="15" t="s">
        <v>38</v>
      </c>
      <c r="E34" s="15" t="s">
        <v>34</v>
      </c>
      <c r="F34" s="10">
        <v>7075801</v>
      </c>
      <c r="G34" s="10">
        <v>7184407.8399999999</v>
      </c>
      <c r="H34" s="10">
        <v>7013761.5999999996</v>
      </c>
      <c r="I34" s="13"/>
      <c r="J34" s="13"/>
      <c r="K34" s="13"/>
      <c r="L34" s="16">
        <f t="shared" si="1"/>
        <v>97.624769587134125</v>
      </c>
      <c r="M34" s="16">
        <f t="shared" si="2"/>
        <v>99.123217286636518</v>
      </c>
      <c r="N34" s="21" t="s">
        <v>84</v>
      </c>
    </row>
    <row r="35" spans="3:14" ht="46.5" customHeight="1" x14ac:dyDescent="0.3">
      <c r="C35" s="5" t="s">
        <v>20</v>
      </c>
      <c r="D35" s="15" t="s">
        <v>49</v>
      </c>
      <c r="E35" s="15" t="s">
        <v>38</v>
      </c>
      <c r="F35" s="10">
        <v>708458</v>
      </c>
      <c r="G35" s="10">
        <v>695677.4</v>
      </c>
      <c r="H35" s="10">
        <v>674857.84</v>
      </c>
      <c r="I35" s="13"/>
      <c r="J35" s="13"/>
      <c r="K35" s="13"/>
      <c r="L35" s="16">
        <f t="shared" si="1"/>
        <v>97.007296772900759</v>
      </c>
      <c r="M35" s="16">
        <f t="shared" si="2"/>
        <v>95.257282718241584</v>
      </c>
      <c r="N35" s="21" t="s">
        <v>84</v>
      </c>
    </row>
    <row r="36" spans="3:14" ht="78.75" customHeight="1" x14ac:dyDescent="0.3">
      <c r="C36" s="5" t="s">
        <v>21</v>
      </c>
      <c r="D36" s="15" t="s">
        <v>38</v>
      </c>
      <c r="E36" s="15" t="s">
        <v>44</v>
      </c>
      <c r="F36" s="10">
        <v>22297659</v>
      </c>
      <c r="G36" s="10">
        <v>25148102.399999999</v>
      </c>
      <c r="H36" s="10">
        <v>24974421.670000002</v>
      </c>
      <c r="I36" s="13"/>
      <c r="J36" s="13"/>
      <c r="K36" s="13"/>
      <c r="L36" s="16">
        <f t="shared" si="1"/>
        <v>99.309368447616961</v>
      </c>
      <c r="M36" s="16">
        <f t="shared" si="2"/>
        <v>112.00468026710786</v>
      </c>
      <c r="N36" s="21" t="s">
        <v>85</v>
      </c>
    </row>
    <row r="37" spans="3:14" ht="15.75" customHeight="1" x14ac:dyDescent="0.3">
      <c r="C37" s="4" t="s">
        <v>55</v>
      </c>
      <c r="D37" s="11" t="s">
        <v>50</v>
      </c>
      <c r="E37" s="11"/>
      <c r="F37" s="12">
        <f t="shared" ref="F37:H37" si="9">F38+F39</f>
        <v>29472490</v>
      </c>
      <c r="G37" s="12">
        <f t="shared" si="9"/>
        <v>32991021</v>
      </c>
      <c r="H37" s="12">
        <f t="shared" si="9"/>
        <v>32694988.580000002</v>
      </c>
      <c r="I37" s="13"/>
      <c r="J37" s="13"/>
      <c r="K37" s="13"/>
      <c r="L37" s="14">
        <f t="shared" si="1"/>
        <v>99.1026879101438</v>
      </c>
      <c r="M37" s="14">
        <f t="shared" si="2"/>
        <v>110.93392034402252</v>
      </c>
      <c r="N37" s="20"/>
    </row>
    <row r="38" spans="3:14" ht="69" customHeight="1" x14ac:dyDescent="0.3">
      <c r="C38" s="5" t="s">
        <v>22</v>
      </c>
      <c r="D38" s="15" t="s">
        <v>50</v>
      </c>
      <c r="E38" s="15" t="s">
        <v>41</v>
      </c>
      <c r="F38" s="10">
        <v>23876511</v>
      </c>
      <c r="G38" s="10">
        <v>27546493</v>
      </c>
      <c r="H38" s="10">
        <v>27359695.460000001</v>
      </c>
      <c r="I38" s="13"/>
      <c r="J38" s="13"/>
      <c r="K38" s="13"/>
      <c r="L38" s="16">
        <f t="shared" si="1"/>
        <v>99.321882680310708</v>
      </c>
      <c r="M38" s="16">
        <f t="shared" si="2"/>
        <v>114.58833101704013</v>
      </c>
      <c r="N38" s="21" t="s">
        <v>85</v>
      </c>
    </row>
    <row r="39" spans="3:14" ht="51.75" customHeight="1" x14ac:dyDescent="0.3">
      <c r="C39" s="5" t="s">
        <v>23</v>
      </c>
      <c r="D39" s="15" t="s">
        <v>50</v>
      </c>
      <c r="E39" s="15" t="s">
        <v>35</v>
      </c>
      <c r="F39" s="10">
        <v>5595979</v>
      </c>
      <c r="G39" s="10">
        <v>5444528</v>
      </c>
      <c r="H39" s="10">
        <v>5335293.12</v>
      </c>
      <c r="I39" s="13"/>
      <c r="J39" s="13"/>
      <c r="K39" s="13"/>
      <c r="L39" s="16">
        <f t="shared" si="1"/>
        <v>97.993675852158361</v>
      </c>
      <c r="M39" s="16">
        <f t="shared" si="2"/>
        <v>95.341550066574584</v>
      </c>
      <c r="N39" s="21" t="s">
        <v>84</v>
      </c>
    </row>
    <row r="40" spans="3:14" ht="21.75" customHeight="1" x14ac:dyDescent="0.3">
      <c r="C40" s="4" t="s">
        <v>6</v>
      </c>
      <c r="D40" s="11" t="s">
        <v>51</v>
      </c>
      <c r="E40" s="11"/>
      <c r="F40" s="12">
        <f t="shared" ref="F40:H40" si="10">F41+F42+F43+F44</f>
        <v>12055075.92</v>
      </c>
      <c r="G40" s="12">
        <f t="shared" si="10"/>
        <v>13365681.380000001</v>
      </c>
      <c r="H40" s="12">
        <f t="shared" si="10"/>
        <v>11182562.77</v>
      </c>
      <c r="I40" s="13"/>
      <c r="J40" s="13"/>
      <c r="K40" s="13"/>
      <c r="L40" s="14">
        <f t="shared" si="1"/>
        <v>83.66623782258678</v>
      </c>
      <c r="M40" s="14">
        <f t="shared" si="2"/>
        <v>92.762275776692078</v>
      </c>
      <c r="N40" s="20"/>
    </row>
    <row r="41" spans="3:14" ht="48" x14ac:dyDescent="0.3">
      <c r="C41" s="5" t="s">
        <v>61</v>
      </c>
      <c r="D41" s="15" t="s">
        <v>51</v>
      </c>
      <c r="E41" s="15" t="s">
        <v>41</v>
      </c>
      <c r="F41" s="10">
        <v>2711712</v>
      </c>
      <c r="G41" s="10">
        <v>2787254</v>
      </c>
      <c r="H41" s="10">
        <v>2787253.71</v>
      </c>
      <c r="I41" s="13"/>
      <c r="J41" s="13"/>
      <c r="K41" s="13"/>
      <c r="L41" s="16">
        <f t="shared" si="1"/>
        <v>99.999989595494341</v>
      </c>
      <c r="M41" s="16">
        <f t="shared" si="2"/>
        <v>102.78575711579991</v>
      </c>
      <c r="N41" s="21" t="s">
        <v>86</v>
      </c>
    </row>
    <row r="42" spans="3:14" ht="54" customHeight="1" x14ac:dyDescent="0.3">
      <c r="C42" s="5" t="s">
        <v>24</v>
      </c>
      <c r="D42" s="15" t="s">
        <v>51</v>
      </c>
      <c r="E42" s="15" t="s">
        <v>34</v>
      </c>
      <c r="F42" s="10">
        <v>543922</v>
      </c>
      <c r="G42" s="10">
        <v>23500</v>
      </c>
      <c r="H42" s="10">
        <v>23500</v>
      </c>
      <c r="I42" s="13"/>
      <c r="J42" s="13"/>
      <c r="K42" s="13"/>
      <c r="L42" s="16">
        <f t="shared" si="1"/>
        <v>100</v>
      </c>
      <c r="M42" s="16">
        <f t="shared" si="2"/>
        <v>4.320472420677965</v>
      </c>
      <c r="N42" s="21" t="s">
        <v>89</v>
      </c>
    </row>
    <row r="43" spans="3:14" ht="55.5" customHeight="1" x14ac:dyDescent="0.3">
      <c r="C43" s="5" t="s">
        <v>25</v>
      </c>
      <c r="D43" s="15" t="s">
        <v>51</v>
      </c>
      <c r="E43" s="15" t="s">
        <v>35</v>
      </c>
      <c r="F43" s="10">
        <v>7821267.9199999999</v>
      </c>
      <c r="G43" s="10">
        <v>9516753.3800000008</v>
      </c>
      <c r="H43" s="10">
        <v>7333635.0599999996</v>
      </c>
      <c r="I43" s="13"/>
      <c r="J43" s="13"/>
      <c r="K43" s="13"/>
      <c r="L43" s="16">
        <f t="shared" si="1"/>
        <v>77.060261700298454</v>
      </c>
      <c r="M43" s="16">
        <f t="shared" si="2"/>
        <v>93.765296560765293</v>
      </c>
      <c r="N43" s="21" t="s">
        <v>84</v>
      </c>
    </row>
    <row r="44" spans="3:14" ht="48" x14ac:dyDescent="0.3">
      <c r="C44" s="5" t="s">
        <v>62</v>
      </c>
      <c r="D44" s="15" t="s">
        <v>45</v>
      </c>
      <c r="E44" s="15" t="s">
        <v>37</v>
      </c>
      <c r="F44" s="10">
        <v>978174</v>
      </c>
      <c r="G44" s="10">
        <v>1038174</v>
      </c>
      <c r="H44" s="10">
        <v>1038174</v>
      </c>
      <c r="I44" s="13"/>
      <c r="J44" s="13"/>
      <c r="K44" s="13"/>
      <c r="L44" s="16">
        <f t="shared" si="1"/>
        <v>100</v>
      </c>
      <c r="M44" s="16">
        <f t="shared" si="2"/>
        <v>106.13387802170166</v>
      </c>
      <c r="N44" s="21" t="s">
        <v>90</v>
      </c>
    </row>
    <row r="45" spans="3:14" ht="16.5" customHeight="1" x14ac:dyDescent="0.3">
      <c r="C45" s="4" t="s">
        <v>7</v>
      </c>
      <c r="D45" s="11" t="s">
        <v>52</v>
      </c>
      <c r="E45" s="11"/>
      <c r="F45" s="12">
        <f t="shared" ref="F45:H45" si="11">F46+F47</f>
        <v>5423268</v>
      </c>
      <c r="G45" s="12">
        <f t="shared" si="11"/>
        <v>9084788</v>
      </c>
      <c r="H45" s="12">
        <f t="shared" si="11"/>
        <v>9049021.8399999999</v>
      </c>
      <c r="I45" s="13"/>
      <c r="J45" s="13"/>
      <c r="K45" s="13"/>
      <c r="L45" s="14">
        <f t="shared" si="1"/>
        <v>99.606307158736115</v>
      </c>
      <c r="M45" s="14">
        <f t="shared" si="2"/>
        <v>166.85551663683225</v>
      </c>
      <c r="N45" s="20"/>
    </row>
    <row r="46" spans="3:14" ht="75" customHeight="1" x14ac:dyDescent="0.3">
      <c r="C46" s="5" t="s">
        <v>26</v>
      </c>
      <c r="D46" s="15" t="s">
        <v>39</v>
      </c>
      <c r="E46" s="15" t="s">
        <v>41</v>
      </c>
      <c r="F46" s="10">
        <v>5193268</v>
      </c>
      <c r="G46" s="10">
        <v>8855988</v>
      </c>
      <c r="H46" s="10">
        <v>8846396.1999999993</v>
      </c>
      <c r="I46" s="13"/>
      <c r="J46" s="13"/>
      <c r="K46" s="13"/>
      <c r="L46" s="16">
        <f t="shared" si="1"/>
        <v>99.891691361822083</v>
      </c>
      <c r="M46" s="16">
        <f t="shared" si="2"/>
        <v>170.34353320491064</v>
      </c>
      <c r="N46" s="21" t="s">
        <v>85</v>
      </c>
    </row>
    <row r="47" spans="3:14" ht="17.25" customHeight="1" x14ac:dyDescent="0.3">
      <c r="C47" s="5" t="s">
        <v>27</v>
      </c>
      <c r="D47" s="15" t="s">
        <v>52</v>
      </c>
      <c r="E47" s="15" t="s">
        <v>33</v>
      </c>
      <c r="F47" s="10">
        <v>230000</v>
      </c>
      <c r="G47" s="10">
        <v>228800</v>
      </c>
      <c r="H47" s="10">
        <v>202625.64</v>
      </c>
      <c r="I47" s="13"/>
      <c r="J47" s="13"/>
      <c r="K47" s="13"/>
      <c r="L47" s="16">
        <f t="shared" si="1"/>
        <v>88.560157342657348</v>
      </c>
      <c r="M47" s="16">
        <f t="shared" si="2"/>
        <v>88.098104347826094</v>
      </c>
      <c r="N47" s="20"/>
    </row>
    <row r="48" spans="3:14" ht="66" customHeight="1" x14ac:dyDescent="0.3">
      <c r="C48" s="4" t="s">
        <v>63</v>
      </c>
      <c r="D48" s="11" t="s">
        <v>46</v>
      </c>
      <c r="E48" s="11"/>
      <c r="F48" s="12">
        <f t="shared" ref="F48:K48" si="12">F49+F50</f>
        <v>683000</v>
      </c>
      <c r="G48" s="12">
        <f t="shared" si="12"/>
        <v>3283000</v>
      </c>
      <c r="H48" s="12">
        <f t="shared" si="12"/>
        <v>3283000</v>
      </c>
      <c r="I48" s="12">
        <f t="shared" si="12"/>
        <v>0</v>
      </c>
      <c r="J48" s="12">
        <f t="shared" si="12"/>
        <v>0</v>
      </c>
      <c r="K48" s="12">
        <f t="shared" si="12"/>
        <v>0</v>
      </c>
      <c r="L48" s="14">
        <f t="shared" si="1"/>
        <v>100</v>
      </c>
      <c r="M48" s="14">
        <f t="shared" si="2"/>
        <v>480.6734992679356</v>
      </c>
      <c r="N48" s="20"/>
    </row>
    <row r="49" spans="3:14" ht="64.5" customHeight="1" x14ac:dyDescent="0.3">
      <c r="C49" s="5" t="s">
        <v>53</v>
      </c>
      <c r="D49" s="15" t="s">
        <v>46</v>
      </c>
      <c r="E49" s="15" t="s">
        <v>41</v>
      </c>
      <c r="F49" s="10">
        <v>683000</v>
      </c>
      <c r="G49" s="10">
        <v>683000</v>
      </c>
      <c r="H49" s="10">
        <v>683000</v>
      </c>
      <c r="I49" s="13"/>
      <c r="J49" s="13"/>
      <c r="K49" s="13"/>
      <c r="L49" s="16">
        <f t="shared" si="1"/>
        <v>100</v>
      </c>
      <c r="M49" s="16">
        <f t="shared" si="2"/>
        <v>100</v>
      </c>
      <c r="N49" s="20"/>
    </row>
    <row r="50" spans="3:14" ht="54.75" customHeight="1" x14ac:dyDescent="0.3">
      <c r="C50" s="5" t="s">
        <v>54</v>
      </c>
      <c r="D50" s="15" t="s">
        <v>46</v>
      </c>
      <c r="E50" s="15" t="s">
        <v>33</v>
      </c>
      <c r="F50" s="10">
        <v>0</v>
      </c>
      <c r="G50" s="10">
        <v>2600000</v>
      </c>
      <c r="H50" s="10">
        <v>2600000</v>
      </c>
      <c r="I50" s="13"/>
      <c r="J50" s="13"/>
      <c r="K50" s="13"/>
      <c r="L50" s="16">
        <f t="shared" si="1"/>
        <v>100</v>
      </c>
      <c r="M50" s="16">
        <v>0</v>
      </c>
      <c r="N50" s="21" t="s">
        <v>87</v>
      </c>
    </row>
    <row r="51" spans="3:14" ht="17.25" customHeight="1" x14ac:dyDescent="0.3">
      <c r="C51" s="4" t="s">
        <v>56</v>
      </c>
      <c r="D51" s="17"/>
      <c r="E51" s="18"/>
      <c r="F51" s="12">
        <f>F7+F16+F18+F21+F26+F29+F31+F37+F40+F45+F48</f>
        <v>255291457.56999999</v>
      </c>
      <c r="G51" s="12">
        <f>G7+G16+G18+G21+G26+G31+G37+G40+G45+G48+G29</f>
        <v>299053941.18000001</v>
      </c>
      <c r="H51" s="12">
        <f>H7+H16+H18+H21+H26+H31+H37+H40+H45+H48+H29</f>
        <v>288406939.51999998</v>
      </c>
      <c r="I51" s="13"/>
      <c r="J51" s="13"/>
      <c r="K51" s="13"/>
      <c r="L51" s="14">
        <f t="shared" si="1"/>
        <v>96.439772163513609</v>
      </c>
      <c r="M51" s="14">
        <f t="shared" si="2"/>
        <v>112.97163730632069</v>
      </c>
      <c r="N51" s="9"/>
    </row>
    <row r="52" spans="3:14" ht="18.75" x14ac:dyDescent="0.3">
      <c r="C52" s="2"/>
      <c r="D52" s="1"/>
      <c r="E52" s="1"/>
      <c r="F52" s="1"/>
      <c r="G52" s="1"/>
      <c r="H52" s="1"/>
    </row>
    <row r="53" spans="3:14" ht="18.75" x14ac:dyDescent="0.3">
      <c r="C53" s="2"/>
      <c r="D53" s="1"/>
      <c r="E53" s="1"/>
      <c r="F53" s="1"/>
      <c r="G53" s="1"/>
      <c r="H53" s="1"/>
    </row>
    <row r="54" spans="3:14" ht="18.75" x14ac:dyDescent="0.3">
      <c r="C54" s="2"/>
      <c r="D54" s="1"/>
      <c r="E54" s="1"/>
      <c r="F54" s="1"/>
      <c r="G54" s="1"/>
      <c r="H54" s="1"/>
    </row>
    <row r="55" spans="3:14" ht="18.75" x14ac:dyDescent="0.3">
      <c r="C55" s="2"/>
      <c r="D55" s="1"/>
      <c r="E55" s="1"/>
      <c r="F55" s="1"/>
      <c r="G55" s="1"/>
      <c r="H55" s="1"/>
    </row>
    <row r="56" spans="3:14" ht="18.75" x14ac:dyDescent="0.3">
      <c r="C56" s="2"/>
      <c r="D56" s="1"/>
      <c r="E56" s="1"/>
      <c r="F56" s="1"/>
      <c r="G56" s="1"/>
      <c r="H56" s="1"/>
    </row>
    <row r="57" spans="3:14" ht="18.75" x14ac:dyDescent="0.3">
      <c r="C57" s="1"/>
      <c r="D57" s="1"/>
      <c r="E57" s="1"/>
      <c r="F57" s="1"/>
      <c r="G57" s="1"/>
      <c r="H57" s="1"/>
    </row>
    <row r="58" spans="3:14" ht="18.75" x14ac:dyDescent="0.3">
      <c r="C58" s="1"/>
      <c r="D58" s="1"/>
      <c r="E58" s="1"/>
      <c r="F58" s="1"/>
      <c r="G58" s="1"/>
      <c r="H58" s="1"/>
    </row>
    <row r="59" spans="3:14" ht="18.75" x14ac:dyDescent="0.3">
      <c r="C59" s="1"/>
      <c r="D59" s="1"/>
      <c r="E59" s="1"/>
      <c r="F59" s="1"/>
      <c r="G59" s="1"/>
      <c r="H59" s="1"/>
    </row>
    <row r="60" spans="3:14" ht="18.75" x14ac:dyDescent="0.3">
      <c r="C60" s="1"/>
      <c r="D60" s="1"/>
      <c r="E60" s="1"/>
      <c r="F60" s="1"/>
      <c r="G60" s="1"/>
      <c r="H60" s="1"/>
    </row>
  </sheetData>
  <mergeCells count="6">
    <mergeCell ref="D2:H2"/>
    <mergeCell ref="C5:C6"/>
    <mergeCell ref="D5:D6"/>
    <mergeCell ref="H5:H6"/>
    <mergeCell ref="E5:E6"/>
    <mergeCell ref="C3:N3"/>
  </mergeCells>
  <pageMargins left="0.70866141732283472" right="0.70866141732283472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2020-03-31T09:52:47Z</cp:lastPrinted>
  <dcterms:created xsi:type="dcterms:W3CDTF">2015-02-09T15:35:03Z</dcterms:created>
  <dcterms:modified xsi:type="dcterms:W3CDTF">2020-03-31T09:53:20Z</dcterms:modified>
</cp:coreProperties>
</file>